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65" activeTab="0"/>
  </bookViews>
  <sheets>
    <sheet name="25-7-2008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<sst xmlns="http://schemas.openxmlformats.org/spreadsheetml/2006/main" count="79" uniqueCount="78">
  <si>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BÁO CÁO TÀI CHÍNH  TÓM TẮT</t>
  </si>
  <si>
    <t>I.A. BẢNG CÂN ĐỐI KẾ TOÁN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</si>
  <si>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</si>
  <si>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</si>
  <si>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</si>
  <si>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</si>
  <si>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</si>
  <si>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</si>
  <si>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</si>
  <si>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</si>
  <si>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</si>
  <si>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</si>
  <si>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</si>
  <si>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</si>
  <si>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</si>
  <si>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</si>
  <si>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</si>
  <si>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</si>
  <si>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</si>
  <si>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</si>
  <si>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</si>
  <si>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III</t>
  </si>
  <si>
    <t>IV</t>
  </si>
  <si>
    <t>Nợ phải trả</t>
  </si>
  <si>
    <t>Nợ ngắn hạn</t>
  </si>
  <si>
    <t>Nợ dài hạn</t>
  </si>
  <si>
    <t>V</t>
  </si>
  <si>
    <t>Vốn chủ sở hữu</t>
  </si>
  <si>
    <t>Nguồn kinh phí và quỹ khác</t>
  </si>
  <si>
    <t>VI</t>
  </si>
  <si>
    <t>TỔNG CỘNG TÀI SẢN</t>
  </si>
  <si>
    <t>TỔNG CỘNG NGUỒN VỐN</t>
  </si>
  <si>
    <t>II.A. KẾT QUẢ HOẠT ĐỘNG KINH DOANH</t>
  </si>
  <si>
    <t>(Áp dụng với các doanh nghiệp sản xuất, chế biến, dịch vụ)</t>
  </si>
  <si>
    <t>Chỉ tiêu</t>
  </si>
  <si>
    <t>Kỳ báo cáo</t>
  </si>
  <si>
    <t>Luỹ kế</t>
  </si>
  <si>
    <t>STT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</si>
  <si>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</si>
  <si>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</si>
  <si>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</si>
  <si>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</si>
  <si>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</si>
  <si>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</si>
  <si>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</si>
  <si>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</si>
  <si>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</si>
  <si>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</si>
  <si>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</si>
  <si>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</si>
  <si>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</si>
  <si>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</si>
  <si>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</si>
  <si>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</si>
  <si>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</si>
  <si>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</si>
  <si>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- Tài sản cố định hữu hình</t>
  </si>
  <si>
    <t xml:space="preserve">   - Tài sản cố định vô hình</t>
  </si>
  <si>
    <t xml:space="preserve">   - Tài sản cố định thuê tài chính</t>
  </si>
  <si>
    <t xml:space="preserve">   - Chi phí xây dựng cơ bản dở dang</t>
  </si>
  <si>
    <t xml:space="preserve">   - Vốn đầu tư của chủ sở hữu</t>
  </si>
  <si>
    <t xml:space="preserve">   - Thặng dư vốn cổ phần</t>
  </si>
  <si>
    <t xml:space="preserve">   - Vốn khác của chủ sở hữu</t>
  </si>
  <si>
    <t xml:space="preserve">   - Cổ phiếu quỹ</t>
  </si>
  <si>
    <t xml:space="preserve">   - Chênh lệch đánh giá lại tài sản</t>
  </si>
  <si>
    <t xml:space="preserve">   - Chênh lệch tỷ giá hối đoái</t>
  </si>
  <si>
    <t xml:space="preserve">   - Các quỹ</t>
  </si>
  <si>
    <t xml:space="preserve">   - Lợi nhuận sau thuế chưa phân phối</t>
  </si>
  <si>
    <t xml:space="preserve">   - Nguồn vốn đầu tư XDCB</t>
  </si>
  <si>
    <t xml:space="preserve">   - Quỹ khen thưởng phúc lợi</t>
  </si>
  <si>
    <t xml:space="preserve">   - Nguồn kinh phí</t>
  </si>
  <si>
    <t xml:space="preserve">   - Nguòn kinh phí đã hình thành TSCĐ</t>
  </si>
  <si>
    <t>Cty cổ phần xây dựng công trình ngầm</t>
  </si>
  <si>
    <t>ng­êi lËp biÓu                             KÕ to¸n tr­ëng                         Gi¸m ®èc</t>
  </si>
  <si>
    <t xml:space="preserve">           Cao Thóy hµ                                    TRÇN THÞ BÐ                         NguyÔn Thanh hoµn</t>
  </si>
  <si>
    <t>Năm 2007</t>
  </si>
  <si>
    <t>Ngày   30     tháng     06     năm 2008</t>
  </si>
  <si>
    <t>Quý II-2008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</si>
</sst>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_);\(#.##0\)"/>
    <numFmt numFmtId="165" formatCode="\(#.##0_);\(#.##0\)"/>
    <numFmt numFmtId="166" formatCode="###.###"/>
    <numFmt numFmtId="167" formatCode="###"/>
    <numFmt numFmtId="168" formatCode="###,###"/>
    <numFmt numFmtId="169" formatCode="#"/>
    <numFmt numFmtId="170" formatCode="###,###;\(###,###\)"/>
    <numFmt numFmtId="171" formatCode="###,###.0;\(###,###.0\)"/>
    <numFmt numFmtId="172" formatCode="###,###.00;\(###,###.00\)"/>
    <numFmt numFmtId="173" formatCode="###,###.000;\(###,###.000\)"/>
    <numFmt numFmtId="174" formatCode="_-* #,##0_-;\-* #,##0_-;_-* &quot;-&quot;??_-;_-@_-"/>
    <numFmt numFmtId="175" formatCode="###,###.0000;\(###,###.0000\)"/>
    <numFmt numFmtId="176" formatCode="###,###.00000;\(###,###.00000\)"/>
    <numFmt numFmtId="177" formatCode="###,###.000000;\(###,###.000000\)"/>
    <numFmt numFmtId="178" formatCode="###,###.0000000;\(###,###.0000000\)"/>
    <numFmt numFmtId="179" formatCode="[$-409]dddd\,\ mmmm\ dd\,\ yyyy"/>
    <numFmt numFmtId="180" formatCode="[$-409]h:mm:ss\ AM/PM"/>
    <numFmt numFmtId="181" formatCode="_(* #,##0.000_);_(* \(#,##0.000\);_(* &quot;-&quot;??_);_(@_)"/>
  </numFmts>
  <fonts count="15">
    <font>
      <sz val="11"/>
      <name val=".VnTime"/>
      <family val="0"/>
    </font>
    <font>
      <sz val="8"/>
      <name val=".VnTime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.VnTimeH"/>
      <family val="2"/>
    </font>
    <font>
      <sz val="11"/>
      <name val=".VnTimeH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170" fontId="3" fillId="0" borderId="2" xfId="0" applyNumberFormat="1" applyFont="1" applyBorder="1" applyAlignment="1">
      <alignment horizontal="right" vertical="center"/>
    </xf>
    <xf numFmtId="170" fontId="7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 indent="2"/>
    </xf>
    <xf numFmtId="0" fontId="7" fillId="0" borderId="2" xfId="0" applyFont="1" applyBorder="1" applyAlignment="1">
      <alignment horizontal="left" wrapText="1" indent="2"/>
    </xf>
    <xf numFmtId="0" fontId="7" fillId="0" borderId="3" xfId="0" applyFont="1" applyBorder="1" applyAlignment="1">
      <alignment horizontal="left" wrapText="1" indent="2"/>
    </xf>
    <xf numFmtId="170" fontId="7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2" xfId="0" applyFont="1" applyBorder="1" applyAlignment="1" quotePrefix="1">
      <alignment wrapText="1"/>
    </xf>
    <xf numFmtId="0" fontId="7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 indent="2"/>
    </xf>
    <xf numFmtId="0" fontId="3" fillId="0" borderId="4" xfId="0" applyFont="1" applyBorder="1" applyAlignment="1">
      <alignment wrapText="1"/>
    </xf>
    <xf numFmtId="170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wrapText="1" indent="2"/>
    </xf>
    <xf numFmtId="0" fontId="3" fillId="0" borderId="5" xfId="0" applyFont="1" applyBorder="1" applyAlignment="1">
      <alignment wrapText="1"/>
    </xf>
    <xf numFmtId="170" fontId="3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center"/>
    </xf>
    <xf numFmtId="174" fontId="14" fillId="0" borderId="0" xfId="0" applyNumberFormat="1" applyFont="1" applyAlignment="1">
      <alignment horizontal="center"/>
    </xf>
    <xf numFmtId="9" fontId="7" fillId="0" borderId="2" xfId="0" applyNumberFormat="1" applyFont="1" applyBorder="1" applyAlignment="1">
      <alignment horizontal="right" vertical="center"/>
    </xf>
    <xf numFmtId="181" fontId="7" fillId="0" borderId="2" xfId="15" applyNumberFormat="1" applyFont="1" applyBorder="1" applyAlignment="1">
      <alignment horizontal="right" vertical="center"/>
    </xf>
    <xf numFmtId="170" fontId="7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3600450</xdr:colOff>
      <xdr:row>0</xdr:row>
      <xdr:rowOff>0</xdr:rowOff>
    </xdr:from>
    <xdr:to>
      <xdr:col>5</xdr:col>
      <xdr:colOff>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0"/>
          <a:ext cx="5038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Mẫu CBTT - 03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Ban hành kèm theo Thông tư số 38/2007/TT-BTC ngày 18/04/2007 của bộ trưởng Bộ tài chính hướng dẫn về việc Công bố thông tin trên thị trường chứng khoán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B1">
      <selection activeCell="E12" sqref="E12"/>
    </sheetView>
  </sheetViews>
  <sheetFormatPr defaultColWidth="8.796875" defaultRowHeight="14.25"/>
  <cols>
    <col min="1" max="1" width="0.1015625" style="1" hidden="1" customWidth="1"/>
    <col min="2" max="2" width="6.69921875" style="1" customWidth="1"/>
    <col min="3" max="3" width="51.8984375" style="1" customWidth="1"/>
    <col min="4" max="4" width="19.19921875" style="1" customWidth="1"/>
    <col min="5" max="5" width="19.59765625" style="1" customWidth="1"/>
    <col min="6" max="6" width="19.59765625" style="1" hidden="1" customWidth="1"/>
    <col min="7" max="7" width="18.09765625" style="1" customWidth="1"/>
    <col min="8" max="8" width="21.5" style="1" customWidth="1"/>
    <col min="9" max="16384" width="9" style="1" customWidth="1"/>
  </cols>
  <sheetData>
    <row r="1" spans="2:3" ht="15.75">
      <c r="B1" s="3" t="s">
        <v>72</v>
      </c>
      <c r="C1" s="2"/>
    </row>
    <row r="4" spans="3:5" ht="31.5" customHeight="1">
      <c r="C4" s="46" t="s">
        <v>0</v>
      </c>
      <c r="D4" s="46"/>
      <c r="E4" s="46"/>
    </row>
    <row r="5" spans="3:5" s="4" customFormat="1" ht="15">
      <c r="C5" s="47" t="s">
        <v>77</v>
      </c>
      <c r="D5" s="47"/>
      <c r="E5" s="47"/>
    </row>
    <row r="6" spans="2:6" s="12" customFormat="1" ht="15.75">
      <c r="B6" s="10"/>
      <c r="C6" s="10"/>
      <c r="D6" s="13"/>
      <c r="E6" s="13"/>
      <c r="F6" s="13"/>
    </row>
    <row r="7" spans="2:6" s="12" customFormat="1" ht="18" customHeight="1">
      <c r="B7" s="42" t="s">
        <v>1</v>
      </c>
      <c r="C7" s="42"/>
      <c r="D7" s="13"/>
      <c r="E7" s="13"/>
      <c r="F7" s="13"/>
    </row>
    <row r="8" spans="2:5" s="11" customFormat="1" ht="18.75" customHeight="1">
      <c r="B8" s="37" t="s">
        <v>2</v>
      </c>
      <c r="C8" s="37"/>
      <c r="D8" s="37"/>
      <c r="E8" s="37"/>
    </row>
    <row r="9" ht="9" customHeight="1"/>
    <row r="10" spans="2:6" s="5" customFormat="1" ht="18" customHeight="1">
      <c r="B10" s="43" t="s">
        <v>3</v>
      </c>
      <c r="C10" s="38" t="s">
        <v>4</v>
      </c>
      <c r="D10" s="40" t="s">
        <v>5</v>
      </c>
      <c r="E10" s="40" t="s">
        <v>6</v>
      </c>
      <c r="F10" s="40"/>
    </row>
    <row r="11" spans="2:6" s="5" customFormat="1" ht="18" customHeight="1">
      <c r="B11" s="44"/>
      <c r="C11" s="39"/>
      <c r="D11" s="41"/>
      <c r="E11" s="41"/>
      <c r="F11" s="41"/>
    </row>
    <row r="12" spans="2:6" s="7" customFormat="1" ht="18" customHeight="1">
      <c r="B12" s="14" t="s">
        <v>7</v>
      </c>
      <c r="C12" s="19" t="s">
        <v>8</v>
      </c>
      <c r="D12" s="8">
        <f>SUM(D13:D17)</f>
        <v>291311290128</v>
      </c>
      <c r="E12" s="8">
        <f>SUM(E13:E17)</f>
        <v>316657809041</v>
      </c>
      <c r="F12" s="8"/>
    </row>
    <row r="13" spans="2:6" s="6" customFormat="1" ht="18" customHeight="1">
      <c r="B13" s="15">
        <v>1</v>
      </c>
      <c r="C13" s="18" t="s">
        <v>9</v>
      </c>
      <c r="D13" s="9">
        <v>5781734239</v>
      </c>
      <c r="E13" s="9">
        <v>12931880995</v>
      </c>
      <c r="F13" s="9"/>
    </row>
    <row r="14" spans="2:6" s="6" customFormat="1" ht="18" customHeight="1">
      <c r="B14" s="15">
        <v>2</v>
      </c>
      <c r="C14" s="18" t="s">
        <v>10</v>
      </c>
      <c r="D14" s="9">
        <v>34295490390</v>
      </c>
      <c r="E14" s="9">
        <v>14528797056</v>
      </c>
      <c r="F14" s="9"/>
    </row>
    <row r="15" spans="2:6" s="6" customFormat="1" ht="18" customHeight="1">
      <c r="B15" s="15">
        <v>3</v>
      </c>
      <c r="C15" s="18" t="s">
        <v>11</v>
      </c>
      <c r="D15" s="9">
        <v>161471489290</v>
      </c>
      <c r="E15" s="9">
        <v>162682400937</v>
      </c>
      <c r="F15" s="9"/>
    </row>
    <row r="16" spans="2:6" s="6" customFormat="1" ht="18" customHeight="1">
      <c r="B16" s="15">
        <v>4</v>
      </c>
      <c r="C16" s="18" t="s">
        <v>12</v>
      </c>
      <c r="D16" s="9">
        <v>81872624361</v>
      </c>
      <c r="E16" s="9">
        <v>121191247375</v>
      </c>
      <c r="F16" s="9"/>
    </row>
    <row r="17" spans="2:6" s="6" customFormat="1" ht="18" customHeight="1">
      <c r="B17" s="15">
        <v>5</v>
      </c>
      <c r="C17" s="18" t="s">
        <v>13</v>
      </c>
      <c r="D17" s="9">
        <v>7889951848</v>
      </c>
      <c r="E17" s="9">
        <v>5323482678</v>
      </c>
      <c r="F17" s="9"/>
    </row>
    <row r="18" spans="2:6" s="7" customFormat="1" ht="18" customHeight="1">
      <c r="B18" s="14" t="s">
        <v>14</v>
      </c>
      <c r="C18" s="19" t="s">
        <v>15</v>
      </c>
      <c r="D18" s="8">
        <f>D19+D20+D25+D26+D27</f>
        <v>85767888907</v>
      </c>
      <c r="E18" s="8">
        <f>E19+E20+E25+E26+E27</f>
        <v>79551539597</v>
      </c>
      <c r="F18" s="8"/>
    </row>
    <row r="19" spans="2:6" s="6" customFormat="1" ht="18" customHeight="1">
      <c r="B19" s="15">
        <v>1</v>
      </c>
      <c r="C19" s="18" t="s">
        <v>16</v>
      </c>
      <c r="D19" s="9"/>
      <c r="E19" s="9"/>
      <c r="F19" s="9"/>
    </row>
    <row r="20" spans="2:6" s="6" customFormat="1" ht="18" customHeight="1">
      <c r="B20" s="15">
        <v>2</v>
      </c>
      <c r="C20" s="18" t="s">
        <v>17</v>
      </c>
      <c r="D20" s="9">
        <f>SUM(D21:D24)</f>
        <v>50993095662</v>
      </c>
      <c r="E20" s="9">
        <f>SUM(E21:E24)</f>
        <v>39820555382</v>
      </c>
      <c r="F20" s="9"/>
    </row>
    <row r="21" spans="2:6" s="6" customFormat="1" ht="18" customHeight="1">
      <c r="B21" s="15"/>
      <c r="C21" s="21" t="s">
        <v>56</v>
      </c>
      <c r="D21" s="9">
        <v>50792331270</v>
      </c>
      <c r="E21" s="9">
        <v>39619790990</v>
      </c>
      <c r="F21" s="9"/>
    </row>
    <row r="22" spans="2:6" s="6" customFormat="1" ht="18" customHeight="1">
      <c r="B22" s="15"/>
      <c r="C22" s="21" t="s">
        <v>57</v>
      </c>
      <c r="D22" s="9">
        <v>200764392</v>
      </c>
      <c r="E22" s="9">
        <v>200764392</v>
      </c>
      <c r="F22" s="9"/>
    </row>
    <row r="23" spans="2:6" s="6" customFormat="1" ht="18" customHeight="1">
      <c r="B23" s="15"/>
      <c r="C23" s="21" t="s">
        <v>58</v>
      </c>
      <c r="D23" s="9"/>
      <c r="E23" s="9"/>
      <c r="F23" s="9"/>
    </row>
    <row r="24" spans="2:6" s="6" customFormat="1" ht="18" customHeight="1">
      <c r="B24" s="15"/>
      <c r="C24" s="18" t="s">
        <v>59</v>
      </c>
      <c r="D24" s="9"/>
      <c r="E24" s="9"/>
      <c r="F24" s="9"/>
    </row>
    <row r="25" spans="2:6" s="6" customFormat="1" ht="18" customHeight="1">
      <c r="B25" s="15">
        <v>3</v>
      </c>
      <c r="C25" s="18" t="s">
        <v>18</v>
      </c>
      <c r="D25" s="9"/>
      <c r="E25" s="9"/>
      <c r="F25" s="9"/>
    </row>
    <row r="26" spans="2:6" s="6" customFormat="1" ht="18" customHeight="1">
      <c r="B26" s="15">
        <v>4</v>
      </c>
      <c r="C26" s="18" t="s">
        <v>19</v>
      </c>
      <c r="D26" s="9">
        <v>29068303270</v>
      </c>
      <c r="E26" s="9">
        <v>31489663270</v>
      </c>
      <c r="F26" s="9"/>
    </row>
    <row r="27" spans="2:6" s="6" customFormat="1" ht="18" customHeight="1">
      <c r="B27" s="15">
        <v>5</v>
      </c>
      <c r="C27" s="18" t="s">
        <v>20</v>
      </c>
      <c r="D27" s="9">
        <v>5706489975</v>
      </c>
      <c r="E27" s="9">
        <v>8241320945</v>
      </c>
      <c r="F27" s="9"/>
    </row>
    <row r="28" spans="2:6" s="7" customFormat="1" ht="24" customHeight="1">
      <c r="B28" s="25" t="s">
        <v>21</v>
      </c>
      <c r="C28" s="26" t="s">
        <v>30</v>
      </c>
      <c r="D28" s="27">
        <f>+D18+D12</f>
        <v>377079179035</v>
      </c>
      <c r="E28" s="27">
        <f>+E18+E12</f>
        <v>396209348638</v>
      </c>
      <c r="F28" s="27"/>
    </row>
    <row r="29" spans="2:6" s="7" customFormat="1" ht="18" customHeight="1">
      <c r="B29" s="22" t="s">
        <v>22</v>
      </c>
      <c r="C29" s="23" t="s">
        <v>23</v>
      </c>
      <c r="D29" s="24">
        <f>SUM(D30:D31)</f>
        <v>275944600988</v>
      </c>
      <c r="E29" s="24">
        <f>SUM(E30:E31)</f>
        <v>291973683680</v>
      </c>
      <c r="F29" s="24"/>
    </row>
    <row r="30" spans="2:6" s="6" customFormat="1" ht="18" customHeight="1">
      <c r="B30" s="15">
        <v>1</v>
      </c>
      <c r="C30" s="18" t="s">
        <v>24</v>
      </c>
      <c r="D30" s="9">
        <v>256877991510</v>
      </c>
      <c r="E30" s="9">
        <v>270828728434</v>
      </c>
      <c r="F30" s="9"/>
    </row>
    <row r="31" spans="2:6" s="6" customFormat="1" ht="18" customHeight="1">
      <c r="B31" s="15">
        <v>2</v>
      </c>
      <c r="C31" s="18" t="s">
        <v>25</v>
      </c>
      <c r="D31" s="9">
        <v>19066609478</v>
      </c>
      <c r="E31" s="9">
        <v>21144955246</v>
      </c>
      <c r="F31" s="9"/>
    </row>
    <row r="32" spans="2:6" s="7" customFormat="1" ht="18" customHeight="1">
      <c r="B32" s="14" t="s">
        <v>26</v>
      </c>
      <c r="C32" s="19" t="s">
        <v>27</v>
      </c>
      <c r="D32" s="8">
        <f>+D33+D43</f>
        <v>101134578047</v>
      </c>
      <c r="E32" s="8">
        <f>+E33+E43</f>
        <v>104235664958</v>
      </c>
      <c r="F32" s="8"/>
    </row>
    <row r="33" spans="2:6" s="6" customFormat="1" ht="18" customHeight="1">
      <c r="B33" s="15">
        <v>1</v>
      </c>
      <c r="C33" s="18" t="s">
        <v>27</v>
      </c>
      <c r="D33" s="8">
        <f>SUM(D34:D42)</f>
        <v>99743435048</v>
      </c>
      <c r="E33" s="8">
        <f>SUM(E34:E42)</f>
        <v>103231244731</v>
      </c>
      <c r="F33" s="8"/>
    </row>
    <row r="34" spans="2:6" s="7" customFormat="1" ht="18" customHeight="1">
      <c r="B34" s="14"/>
      <c r="C34" s="18" t="s">
        <v>60</v>
      </c>
      <c r="D34" s="9">
        <v>48850000000</v>
      </c>
      <c r="E34" s="9">
        <v>48850000000</v>
      </c>
      <c r="F34" s="9"/>
    </row>
    <row r="35" spans="2:6" s="7" customFormat="1" ht="18" customHeight="1">
      <c r="B35" s="14"/>
      <c r="C35" s="18" t="s">
        <v>61</v>
      </c>
      <c r="D35" s="9">
        <v>46045240000</v>
      </c>
      <c r="E35" s="9">
        <v>46045240000</v>
      </c>
      <c r="F35" s="9"/>
    </row>
    <row r="36" spans="2:6" s="6" customFormat="1" ht="18" customHeight="1">
      <c r="B36" s="15"/>
      <c r="C36" s="20" t="s">
        <v>62</v>
      </c>
      <c r="D36" s="9"/>
      <c r="E36" s="9"/>
      <c r="F36" s="9"/>
    </row>
    <row r="37" spans="2:6" s="6" customFormat="1" ht="18" customHeight="1">
      <c r="B37" s="15"/>
      <c r="C37" s="18" t="s">
        <v>63</v>
      </c>
      <c r="D37" s="9">
        <v>-3263500000</v>
      </c>
      <c r="E37" s="9">
        <v>-3263500000</v>
      </c>
      <c r="F37" s="9"/>
    </row>
    <row r="38" spans="2:6" s="6" customFormat="1" ht="18" customHeight="1">
      <c r="B38" s="15"/>
      <c r="C38" s="18" t="s">
        <v>64</v>
      </c>
      <c r="D38" s="9"/>
      <c r="E38" s="9"/>
      <c r="F38" s="9"/>
    </row>
    <row r="39" spans="2:6" s="6" customFormat="1" ht="18" customHeight="1">
      <c r="B39" s="15"/>
      <c r="C39" s="20" t="s">
        <v>65</v>
      </c>
      <c r="D39" s="9"/>
      <c r="E39" s="9"/>
      <c r="F39" s="9"/>
    </row>
    <row r="40" spans="2:6" s="6" customFormat="1" ht="18" customHeight="1">
      <c r="B40" s="15"/>
      <c r="C40" s="20" t="s">
        <v>66</v>
      </c>
      <c r="D40" s="9">
        <f>2944815641+1002579750+649589352</f>
        <v>4596984743</v>
      </c>
      <c r="E40" s="9">
        <f>2944815641+1002579750+649589352</f>
        <v>4596984743</v>
      </c>
      <c r="F40" s="9"/>
    </row>
    <row r="41" spans="2:6" s="7" customFormat="1" ht="18" customHeight="1">
      <c r="B41" s="14"/>
      <c r="C41" s="20" t="s">
        <v>67</v>
      </c>
      <c r="D41" s="9">
        <v>3514710305</v>
      </c>
      <c r="E41" s="9">
        <v>7002519988</v>
      </c>
      <c r="F41" s="9"/>
    </row>
    <row r="42" spans="2:6" s="6" customFormat="1" ht="18" customHeight="1">
      <c r="B42" s="15"/>
      <c r="C42" s="20" t="s">
        <v>68</v>
      </c>
      <c r="D42" s="9"/>
      <c r="E42" s="9"/>
      <c r="F42" s="9"/>
    </row>
    <row r="43" spans="2:6" s="6" customFormat="1" ht="18" customHeight="1">
      <c r="B43" s="15">
        <v>2</v>
      </c>
      <c r="C43" s="18" t="s">
        <v>28</v>
      </c>
      <c r="D43" s="8">
        <f>SUM(D44:D46)</f>
        <v>1391142999</v>
      </c>
      <c r="E43" s="8">
        <f>SUM(E44:E46)</f>
        <v>1004420227</v>
      </c>
      <c r="F43" s="8"/>
    </row>
    <row r="44" spans="2:6" s="6" customFormat="1" ht="18" customHeight="1">
      <c r="B44" s="15"/>
      <c r="C44" s="20" t="s">
        <v>69</v>
      </c>
      <c r="D44" s="9">
        <v>1391142999</v>
      </c>
      <c r="E44" s="9">
        <v>1004420227</v>
      </c>
      <c r="F44" s="9"/>
    </row>
    <row r="45" spans="2:6" s="6" customFormat="1" ht="18" customHeight="1">
      <c r="B45" s="15"/>
      <c r="C45" s="20" t="s">
        <v>70</v>
      </c>
      <c r="D45" s="9"/>
      <c r="E45" s="9"/>
      <c r="F45" s="9"/>
    </row>
    <row r="46" spans="2:6" s="6" customFormat="1" ht="18" customHeight="1">
      <c r="B46" s="15"/>
      <c r="C46" s="20" t="s">
        <v>71</v>
      </c>
      <c r="D46" s="9"/>
      <c r="E46" s="9"/>
      <c r="F46" s="9"/>
    </row>
    <row r="47" spans="2:6" s="7" customFormat="1" ht="24.75" customHeight="1">
      <c r="B47" s="25" t="s">
        <v>29</v>
      </c>
      <c r="C47" s="26" t="s">
        <v>31</v>
      </c>
      <c r="D47" s="27">
        <f>+D29+D32</f>
        <v>377079179035</v>
      </c>
      <c r="E47" s="27">
        <f>+E29+E32</f>
        <v>396209348638</v>
      </c>
      <c r="F47" s="27"/>
    </row>
    <row r="51" spans="2:6" s="12" customFormat="1" ht="18" customHeight="1">
      <c r="B51" s="42" t="s">
        <v>32</v>
      </c>
      <c r="C51" s="42"/>
      <c r="D51" s="13"/>
      <c r="E51" s="13"/>
      <c r="F51" s="13"/>
    </row>
    <row r="52" spans="2:5" s="11" customFormat="1" ht="18.75" customHeight="1">
      <c r="B52" s="37" t="s">
        <v>33</v>
      </c>
      <c r="C52" s="37"/>
      <c r="D52" s="37"/>
      <c r="E52" s="37"/>
    </row>
    <row r="53" ht="9" customHeight="1"/>
    <row r="54" spans="2:6" s="5" customFormat="1" ht="18" customHeight="1">
      <c r="B54" s="43" t="s">
        <v>37</v>
      </c>
      <c r="C54" s="38" t="s">
        <v>34</v>
      </c>
      <c r="D54" s="40" t="s">
        <v>35</v>
      </c>
      <c r="E54" s="40" t="s">
        <v>36</v>
      </c>
      <c r="F54" s="40" t="s">
        <v>75</v>
      </c>
    </row>
    <row r="55" spans="2:6" s="5" customFormat="1" ht="18" customHeight="1">
      <c r="B55" s="44"/>
      <c r="C55" s="39"/>
      <c r="D55" s="41"/>
      <c r="E55" s="41"/>
      <c r="F55" s="41"/>
    </row>
    <row r="56" spans="2:7" s="6" customFormat="1" ht="18" customHeight="1">
      <c r="B56" s="15">
        <v>1</v>
      </c>
      <c r="C56" s="18" t="s">
        <v>38</v>
      </c>
      <c r="D56" s="9">
        <v>89039005972</v>
      </c>
      <c r="E56" s="9">
        <f>D56+G56</f>
        <v>182103378337</v>
      </c>
      <c r="F56" s="9">
        <v>258677919060</v>
      </c>
      <c r="G56" s="9">
        <v>93064372365</v>
      </c>
    </row>
    <row r="57" spans="2:7" s="6" customFormat="1" ht="18" customHeight="1">
      <c r="B57" s="15">
        <v>2</v>
      </c>
      <c r="C57" s="18" t="s">
        <v>39</v>
      </c>
      <c r="D57" s="9">
        <v>0</v>
      </c>
      <c r="E57" s="9">
        <v>0</v>
      </c>
      <c r="F57" s="9"/>
      <c r="G57" s="9">
        <v>0</v>
      </c>
    </row>
    <row r="58" spans="2:7" s="6" customFormat="1" ht="23.25" customHeight="1">
      <c r="B58" s="15">
        <v>3</v>
      </c>
      <c r="C58" s="18" t="s">
        <v>40</v>
      </c>
      <c r="D58" s="9">
        <f>+D56</f>
        <v>89039005972</v>
      </c>
      <c r="E58" s="9">
        <f>+E56</f>
        <v>182103378337</v>
      </c>
      <c r="F58" s="9">
        <f>+F56</f>
        <v>258677919060</v>
      </c>
      <c r="G58" s="9">
        <f>+G56</f>
        <v>93064372365</v>
      </c>
    </row>
    <row r="59" spans="2:7" s="6" customFormat="1" ht="18" customHeight="1">
      <c r="B59" s="15">
        <v>4</v>
      </c>
      <c r="C59" s="18" t="s">
        <v>41</v>
      </c>
      <c r="D59" s="9">
        <v>83491874291</v>
      </c>
      <c r="E59" s="9">
        <f>D59+G59</f>
        <v>170889894937</v>
      </c>
      <c r="F59" s="9">
        <v>235228406816</v>
      </c>
      <c r="G59" s="9">
        <v>87398020646</v>
      </c>
    </row>
    <row r="60" spans="2:7" s="6" customFormat="1" ht="18" customHeight="1">
      <c r="B60" s="15">
        <v>5</v>
      </c>
      <c r="C60" s="18" t="s">
        <v>42</v>
      </c>
      <c r="D60" s="9">
        <f>D58-D59</f>
        <v>5547131681</v>
      </c>
      <c r="E60" s="9">
        <f>E58-E59</f>
        <v>11213483400</v>
      </c>
      <c r="F60" s="9">
        <f>+F58-F59</f>
        <v>23449512244</v>
      </c>
      <c r="G60" s="9">
        <f>G58-G59</f>
        <v>5666351719</v>
      </c>
    </row>
    <row r="61" spans="2:7" s="6" customFormat="1" ht="18" customHeight="1">
      <c r="B61" s="15">
        <v>6</v>
      </c>
      <c r="C61" s="18" t="s">
        <v>43</v>
      </c>
      <c r="D61" s="9">
        <v>316942449</v>
      </c>
      <c r="E61" s="9">
        <f>D61+G61</f>
        <v>1343264722</v>
      </c>
      <c r="F61" s="9">
        <v>3723226711</v>
      </c>
      <c r="G61" s="9">
        <v>1026322273</v>
      </c>
    </row>
    <row r="62" spans="2:7" s="6" customFormat="1" ht="18" customHeight="1">
      <c r="B62" s="15">
        <v>7</v>
      </c>
      <c r="C62" s="18" t="s">
        <v>44</v>
      </c>
      <c r="D62" s="9">
        <v>1088048454</v>
      </c>
      <c r="E62" s="9">
        <f>D62+G62</f>
        <v>2075411075</v>
      </c>
      <c r="F62" s="9">
        <v>7703966089</v>
      </c>
      <c r="G62" s="9">
        <v>987362621</v>
      </c>
    </row>
    <row r="63" spans="2:7" s="6" customFormat="1" ht="18" customHeight="1">
      <c r="B63" s="15">
        <v>8</v>
      </c>
      <c r="C63" s="18" t="s">
        <v>45</v>
      </c>
      <c r="D63" s="9">
        <v>0</v>
      </c>
      <c r="E63" s="9">
        <v>0</v>
      </c>
      <c r="F63" s="9"/>
      <c r="G63" s="9">
        <v>0</v>
      </c>
    </row>
    <row r="64" spans="2:7" s="6" customFormat="1" ht="18" customHeight="1">
      <c r="B64" s="15">
        <v>9</v>
      </c>
      <c r="C64" s="18" t="s">
        <v>46</v>
      </c>
      <c r="D64" s="9">
        <v>1962506949</v>
      </c>
      <c r="E64" s="9">
        <f>D64+G64</f>
        <v>4660164033</v>
      </c>
      <c r="F64" s="9">
        <v>6960336161</v>
      </c>
      <c r="G64" s="9">
        <v>2697657084</v>
      </c>
    </row>
    <row r="65" spans="2:7" s="6" customFormat="1" ht="18" customHeight="1">
      <c r="B65" s="15">
        <v>10</v>
      </c>
      <c r="C65" s="18" t="s">
        <v>47</v>
      </c>
      <c r="D65" s="9">
        <f>D60+D61-D62-D64</f>
        <v>2813518727</v>
      </c>
      <c r="E65" s="9">
        <f>D65+G65</f>
        <v>5821173014</v>
      </c>
      <c r="F65" s="9">
        <f>+F60+F61-F62-F64</f>
        <v>12508436705</v>
      </c>
      <c r="G65" s="9">
        <f>G60+G61-G62-G64</f>
        <v>3007654287</v>
      </c>
    </row>
    <row r="66" spans="2:7" s="6" customFormat="1" ht="18" customHeight="1">
      <c r="B66" s="15">
        <v>11</v>
      </c>
      <c r="C66" s="18" t="s">
        <v>48</v>
      </c>
      <c r="D66" s="9">
        <v>6681328322</v>
      </c>
      <c r="E66" s="9">
        <f>D66+G66</f>
        <v>6682828322</v>
      </c>
      <c r="F66" s="9">
        <v>9686187458</v>
      </c>
      <c r="G66" s="9">
        <v>1500000</v>
      </c>
    </row>
    <row r="67" spans="2:7" s="6" customFormat="1" ht="18" customHeight="1">
      <c r="B67" s="15">
        <v>12</v>
      </c>
      <c r="C67" s="18" t="s">
        <v>49</v>
      </c>
      <c r="D67" s="9">
        <v>6205655107</v>
      </c>
      <c r="E67" s="9">
        <f>D67+G67</f>
        <v>6205713034</v>
      </c>
      <c r="F67" s="9">
        <v>9219442020</v>
      </c>
      <c r="G67" s="9">
        <v>57927</v>
      </c>
    </row>
    <row r="68" spans="2:7" s="6" customFormat="1" ht="18" customHeight="1">
      <c r="B68" s="15">
        <v>13</v>
      </c>
      <c r="C68" s="18" t="s">
        <v>50</v>
      </c>
      <c r="D68" s="9">
        <f>+D66-D67</f>
        <v>475673215</v>
      </c>
      <c r="E68" s="9">
        <f>+E66-E67</f>
        <v>477115288</v>
      </c>
      <c r="F68" s="9">
        <f>+F66-F67</f>
        <v>466745438</v>
      </c>
      <c r="G68" s="9">
        <f>+G66-G67</f>
        <v>1442073</v>
      </c>
    </row>
    <row r="69" spans="2:7" s="6" customFormat="1" ht="18" customHeight="1">
      <c r="B69" s="15">
        <v>14</v>
      </c>
      <c r="C69" s="18" t="s">
        <v>51</v>
      </c>
      <c r="D69" s="9">
        <f>D65+D68</f>
        <v>3289191942</v>
      </c>
      <c r="E69" s="9">
        <f>E65+E68</f>
        <v>6298288302</v>
      </c>
      <c r="F69" s="9">
        <f>+F65+F68</f>
        <v>12975182143</v>
      </c>
      <c r="G69" s="9">
        <f>G65+G68</f>
        <v>3009096360</v>
      </c>
    </row>
    <row r="70" spans="2:8" s="6" customFormat="1" ht="18" customHeight="1">
      <c r="B70" s="15">
        <v>15</v>
      </c>
      <c r="C70" s="18" t="s">
        <v>52</v>
      </c>
      <c r="D70" s="9">
        <f>+D69*14%</f>
        <v>460486871.88000005</v>
      </c>
      <c r="E70" s="9">
        <f>+E69*14%</f>
        <v>881760362.2800001</v>
      </c>
      <c r="F70" s="9">
        <v>1828880795</v>
      </c>
      <c r="G70" s="9">
        <f>+G69*14%</f>
        <v>421273490.40000004</v>
      </c>
      <c r="H70" s="34"/>
    </row>
    <row r="71" spans="2:7" s="6" customFormat="1" ht="18" customHeight="1">
      <c r="B71" s="15">
        <v>16</v>
      </c>
      <c r="C71" s="18" t="s">
        <v>53</v>
      </c>
      <c r="D71" s="9">
        <f>D69-D70</f>
        <v>2828705070.12</v>
      </c>
      <c r="E71" s="9">
        <f>E69-E70</f>
        <v>5416527939.72</v>
      </c>
      <c r="F71" s="9">
        <f>+F69-F70</f>
        <v>11146301348</v>
      </c>
      <c r="G71" s="9">
        <f>G69-G70</f>
        <v>2587822869.6</v>
      </c>
    </row>
    <row r="72" spans="2:7" s="6" customFormat="1" ht="18" customHeight="1">
      <c r="B72" s="15">
        <v>17</v>
      </c>
      <c r="C72" s="18" t="s">
        <v>54</v>
      </c>
      <c r="D72" s="33">
        <f>D71/48850000</f>
        <v>57.90593797584442</v>
      </c>
      <c r="E72" s="33">
        <f>E71/48850000</f>
        <v>110.88081759918117</v>
      </c>
      <c r="F72" s="9">
        <v>3287</v>
      </c>
      <c r="G72" s="33">
        <f>G71/48850000</f>
        <v>52.97487962333674</v>
      </c>
    </row>
    <row r="73" spans="2:7" s="6" customFormat="1" ht="18" customHeight="1">
      <c r="B73" s="15">
        <v>18</v>
      </c>
      <c r="C73" s="18" t="s">
        <v>55</v>
      </c>
      <c r="D73" s="32">
        <v>0.18</v>
      </c>
      <c r="E73" s="32">
        <v>0.18</v>
      </c>
      <c r="F73" s="32">
        <v>0.18</v>
      </c>
      <c r="G73" s="32">
        <v>0.18</v>
      </c>
    </row>
    <row r="74" spans="2:6" s="6" customFormat="1" ht="18" customHeight="1">
      <c r="B74" s="16"/>
      <c r="C74" s="16"/>
      <c r="D74" s="17"/>
      <c r="E74" s="17"/>
      <c r="F74" s="17"/>
    </row>
    <row r="76" spans="4:5" ht="24.75" customHeight="1">
      <c r="D76" s="45" t="s">
        <v>76</v>
      </c>
      <c r="E76" s="45"/>
    </row>
    <row r="77" spans="1:5" ht="24.75" customHeight="1">
      <c r="A77" s="36" t="s">
        <v>73</v>
      </c>
      <c r="B77" s="36"/>
      <c r="C77" s="36"/>
      <c r="D77" s="36"/>
      <c r="E77" s="36"/>
    </row>
    <row r="78" spans="1:4" ht="15.75">
      <c r="A78" s="28"/>
      <c r="B78" s="29"/>
      <c r="C78" s="28"/>
      <c r="D78" s="28"/>
    </row>
    <row r="79" spans="1:4" ht="15.75">
      <c r="A79" s="28"/>
      <c r="B79" s="29"/>
      <c r="C79" s="28"/>
      <c r="D79" s="28"/>
    </row>
    <row r="80" spans="1:4" ht="15.75">
      <c r="A80" s="28"/>
      <c r="B80" s="29"/>
      <c r="C80" s="30"/>
      <c r="D80" s="28"/>
    </row>
    <row r="81" spans="1:4" ht="15.75">
      <c r="A81" s="28"/>
      <c r="B81" s="29"/>
      <c r="C81" s="28"/>
      <c r="D81" s="28"/>
    </row>
    <row r="82" spans="1:4" ht="15.75">
      <c r="A82" s="28"/>
      <c r="B82" s="29"/>
      <c r="C82" s="30"/>
      <c r="D82" s="31"/>
    </row>
    <row r="83" spans="1:4" ht="15.75">
      <c r="A83" s="35"/>
      <c r="B83" s="35"/>
      <c r="C83" s="30"/>
      <c r="D83" s="28"/>
    </row>
    <row r="84" spans="1:5" ht="16.5">
      <c r="A84" s="36" t="s">
        <v>74</v>
      </c>
      <c r="B84" s="36"/>
      <c r="C84" s="36"/>
      <c r="D84" s="36"/>
      <c r="E84" s="36"/>
    </row>
  </sheetData>
  <mergeCells count="20">
    <mergeCell ref="F54:F55"/>
    <mergeCell ref="F10:F11"/>
    <mergeCell ref="D76:E76"/>
    <mergeCell ref="C4:E4"/>
    <mergeCell ref="C5:E5"/>
    <mergeCell ref="C10:C11"/>
    <mergeCell ref="D10:D11"/>
    <mergeCell ref="E10:E11"/>
    <mergeCell ref="B7:C7"/>
    <mergeCell ref="B10:B11"/>
    <mergeCell ref="A83:B83"/>
    <mergeCell ref="A77:E77"/>
    <mergeCell ref="A84:E84"/>
    <mergeCell ref="B8:E8"/>
    <mergeCell ref="C54:C55"/>
    <mergeCell ref="D54:D55"/>
    <mergeCell ref="E54:E55"/>
    <mergeCell ref="B51:C51"/>
    <mergeCell ref="B52:E52"/>
    <mergeCell ref="B54:B55"/>
  </mergeCells>
  <printOptions/>
  <pageMargins left="0.53" right="0.19" top="0.3" bottom="0.33" header="0.22" footer="0.16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NAM</dc:creator>
  <cp:keywords/>
  <dc:description/>
  <cp:lastModifiedBy>ADMIN</cp:lastModifiedBy>
  <cp:lastPrinted>2008-07-25T03:30:06Z</cp:lastPrinted>
  <dcterms:created xsi:type="dcterms:W3CDTF">2002-09-09T01:07:01Z</dcterms:created>
  <dcterms:modified xsi:type="dcterms:W3CDTF">2008-07-25T04:51:33Z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